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isse-r\Desktop\"/>
    </mc:Choice>
  </mc:AlternateContent>
  <xr:revisionPtr revIDLastSave="0" documentId="13_ncr:1_{103E9929-F3FD-42B3-A148-4D42F67FBF30}" xr6:coauthVersionLast="36" xr6:coauthVersionMax="36" xr10:uidLastSave="{00000000-0000-0000-0000-000000000000}"/>
  <bookViews>
    <workbookView xWindow="0" yWindow="0" windowWidth="28800" windowHeight="11625" xr2:uid="{15B06E24-29BE-4696-B2EB-4421C468B48B}"/>
  </bookViews>
  <sheets>
    <sheet name="Calculator 10_01_202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C26" i="3" l="1"/>
  <c r="B26" i="3"/>
  <c r="B12" i="3" s="1"/>
  <c r="B13" i="3" s="1"/>
  <c r="C13" i="3" s="1"/>
  <c r="C27" i="3" s="1"/>
  <c r="C12" i="3" s="1"/>
  <c r="C24" i="3"/>
  <c r="B15" i="3"/>
  <c r="C6" i="3"/>
  <c r="D6" i="3" s="1"/>
</calcChain>
</file>

<file path=xl/sharedStrings.xml><?xml version="1.0" encoding="utf-8"?>
<sst xmlns="http://schemas.openxmlformats.org/spreadsheetml/2006/main" count="67" uniqueCount="52">
  <si>
    <t>Fellow or Trainee with Supplement - UCPath Set Up</t>
  </si>
  <si>
    <t>SUPP Step</t>
  </si>
  <si>
    <t>TF1</t>
  </si>
  <si>
    <t>Fellow/Trainee Amt</t>
  </si>
  <si>
    <t>Input Fellowship amount</t>
  </si>
  <si>
    <t>TF2</t>
  </si>
  <si>
    <t>Fellow/Trainee Freq</t>
  </si>
  <si>
    <t>Frequency can be changed, if applicable</t>
  </si>
  <si>
    <t>TF3</t>
  </si>
  <si>
    <t>Supplement Salary Point</t>
  </si>
  <si>
    <t>(.5 FTE)</t>
  </si>
  <si>
    <t>Per Mo</t>
  </si>
  <si>
    <t>Input Salary Point (experience minimum or onscale based on fellowship amount)</t>
  </si>
  <si>
    <t>TF4</t>
  </si>
  <si>
    <t>Supplement (1.0 Annual)</t>
  </si>
  <si>
    <t>Annual Supplement will be derived by Salary Point</t>
  </si>
  <si>
    <t>TF5</t>
  </si>
  <si>
    <t>TF6</t>
  </si>
  <si>
    <t>UCPath Entry - Position</t>
  </si>
  <si>
    <t>Job Code</t>
  </si>
  <si>
    <t>FTE</t>
  </si>
  <si>
    <t>Sal Admin Plan</t>
  </si>
  <si>
    <t>T022</t>
  </si>
  <si>
    <t>Grade</t>
  </si>
  <si>
    <t>Fellow/Trainee Grade (input on position) aligns with salary point (step) on supplement</t>
  </si>
  <si>
    <t>Location</t>
  </si>
  <si>
    <t>Dept identified</t>
  </si>
  <si>
    <t>Reports To</t>
  </si>
  <si>
    <t>Dept Code</t>
  </si>
  <si>
    <t>ERC</t>
  </si>
  <si>
    <t>Student Heera</t>
  </si>
  <si>
    <t>HR Worksite ID</t>
  </si>
  <si>
    <t>UCPath Entry - Hire</t>
  </si>
  <si>
    <t>Employee ID</t>
  </si>
  <si>
    <t>Position</t>
  </si>
  <si>
    <t>Step</t>
  </si>
  <si>
    <t>NA</t>
  </si>
  <si>
    <t>Comp Rate Code</t>
  </si>
  <si>
    <t>UCPDMO</t>
  </si>
  <si>
    <t>UCANNL</t>
  </si>
  <si>
    <t>Comp Rate Code is manually input on Fellow/Trainee; derived by Step on Supplement</t>
  </si>
  <si>
    <t>Comp Rate</t>
  </si>
  <si>
    <t>Comp Rate  is manually input on Fellow/Trainee (monthly amount); derived by Step on Supplement</t>
  </si>
  <si>
    <t>Monthly Supplement</t>
  </si>
  <si>
    <t>NOTE: Departments should first consult with the Graduate Division to determine if the trainee/fellowship award meets the definition of the Trainee or Fellow categories as defined under the Recognition Article of the GSR (BR) labor contract before initiating the hiring process in UCPath.</t>
  </si>
  <si>
    <t xml:space="preserve">Departments should work with the Graduate Division regarding Fellowship/Trainee support amounts; determine the experience-based salary point associated with the employee; and calculate the FTE associated with the Supplement appointment.  The Trainee/Fellow Position will then have an FTE assigned so that the two combined appointments equal 50%. </t>
  </si>
  <si>
    <t>Use this FTE for GSR Fellows and Trainee hires in UCPath</t>
  </si>
  <si>
    <t>Supplement (3160)</t>
  </si>
  <si>
    <t xml:space="preserve">Fellow or Trainee </t>
  </si>
  <si>
    <t>Supplement Salary Point (Step) will be input on Hire transaction</t>
  </si>
  <si>
    <t>Annual Rate 10/01/2023</t>
  </si>
  <si>
    <t>Fellow/Trainee Salary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</si>
</sst>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0_);_(* \(#,##0.0000000\);_(* &quot;-&quot;??_);_(@_)"/>
    <numFmt numFmtId="165" formatCode="_(* #,##0.0000_);_(* \(#,##0.000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44" fontId="0" fillId="0" borderId="1" xfId="2" applyNumberFormat="1" applyFont="1" applyBorder="1"/>
    <xf numFmtId="0" fontId="2" fillId="2" borderId="0" xfId="0" applyFont="1" applyFill="1" applyAlignment="1">
      <alignment horizontal="center"/>
    </xf>
    <xf numFmtId="44" fontId="3" fillId="3" borderId="0" xfId="2" applyFont="1" applyFill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/>
    </xf>
    <xf numFmtId="44" fontId="0" fillId="0" borderId="0" xfId="2" applyFont="1"/>
    <xf numFmtId="0" fontId="3" fillId="4" borderId="0" xfId="0" applyFont="1" applyFill="1" applyAlignment="1">
      <alignment horizontal="center"/>
    </xf>
    <xf numFmtId="0" fontId="2" fillId="2" borderId="0" xfId="0" applyFont="1" applyFill="1"/>
    <xf numFmtId="0" fontId="0" fillId="4" borderId="0" xfId="0" applyFill="1"/>
    <xf numFmtId="44" fontId="3" fillId="0" borderId="0" xfId="2" applyFont="1" applyFill="1" applyAlignment="1">
      <alignment horizontal="center"/>
    </xf>
    <xf numFmtId="44" fontId="3" fillId="0" borderId="0" xfId="0" applyNumberFormat="1" applyFont="1" applyAlignment="1">
      <alignment horizontal="center"/>
    </xf>
    <xf numFmtId="44" fontId="3" fillId="0" borderId="0" xfId="0" applyNumberFormat="1" applyFont="1"/>
    <xf numFmtId="0" fontId="4" fillId="0" borderId="0" xfId="0" applyFont="1"/>
    <xf numFmtId="44" fontId="5" fillId="0" borderId="0" xfId="0" applyNumberFormat="1" applyFont="1"/>
    <xf numFmtId="0" fontId="5" fillId="0" borderId="0" xfId="0" applyFont="1"/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/>
    <xf numFmtId="164" fontId="0" fillId="0" borderId="1" xfId="1" applyNumberFormat="1" applyFont="1" applyBorder="1"/>
    <xf numFmtId="43" fontId="5" fillId="0" borderId="1" xfId="0" applyNumberFormat="1" applyFont="1" applyBorder="1"/>
    <xf numFmtId="165" fontId="5" fillId="0" borderId="1" xfId="1" applyNumberFormat="1" applyFont="1" applyBorder="1"/>
    <xf numFmtId="43" fontId="5" fillId="5" borderId="1" xfId="0" applyNumberFormat="1" applyFont="1" applyFill="1" applyBorder="1"/>
    <xf numFmtId="166" fontId="5" fillId="0" borderId="1" xfId="1" applyNumberFormat="1" applyFont="1" applyBorder="1"/>
    <xf numFmtId="0" fontId="6" fillId="5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1" xfId="0" applyFont="1" applyBorder="1"/>
    <xf numFmtId="43" fontId="6" fillId="0" borderId="1" xfId="0" applyNumberFormat="1" applyFont="1" applyBorder="1"/>
    <xf numFmtId="165" fontId="6" fillId="0" borderId="1" xfId="1" applyNumberFormat="1" applyFont="1" applyBorder="1"/>
    <xf numFmtId="0" fontId="6" fillId="0" borderId="0" xfId="0" applyFont="1"/>
    <xf numFmtId="166" fontId="5" fillId="4" borderId="1" xfId="1" applyNumberFormat="1" applyFont="1" applyFill="1" applyBorder="1"/>
    <xf numFmtId="0" fontId="6" fillId="4" borderId="0" xfId="0" applyFont="1" applyFill="1"/>
    <xf numFmtId="0" fontId="5" fillId="6" borderId="1" xfId="0" applyFont="1" applyFill="1" applyBorder="1"/>
    <xf numFmtId="0" fontId="6" fillId="6" borderId="0" xfId="0" applyFont="1" applyFill="1"/>
    <xf numFmtId="44" fontId="0" fillId="7" borderId="1" xfId="0" applyNumberFormat="1" applyFill="1" applyBorder="1"/>
    <xf numFmtId="44" fontId="0" fillId="0" borderId="1" xfId="0" applyNumberFormat="1" applyFill="1" applyBorder="1"/>
    <xf numFmtId="0" fontId="6" fillId="7" borderId="0" xfId="0" applyFont="1" applyFill="1"/>
    <xf numFmtId="0" fontId="4" fillId="0" borderId="1" xfId="0" applyFont="1" applyBorder="1"/>
    <xf numFmtId="44" fontId="8" fillId="0" borderId="1" xfId="0" applyNumberFormat="1" applyFont="1" applyBorder="1"/>
    <xf numFmtId="165" fontId="5" fillId="4" borderId="1" xfId="1" applyNumberFormat="1" applyFont="1" applyFill="1" applyBorder="1"/>
    <xf numFmtId="0" fontId="5" fillId="4" borderId="0" xfId="0" applyFont="1" applyFill="1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8DAD0-3B71-4DCC-90C3-021BD86E9587}">
  <sheetPr>
    <tabColor rgb="FFFFFF00"/>
  </sheetPr>
  <dimension ref="A1:I33"/>
  <sheetViews>
    <sheetView tabSelected="1" zoomScale="120" zoomScaleNormal="120" workbookViewId="0">
      <selection activeCell="A10" sqref="A10:C10"/>
    </sheetView>
  </sheetViews>
  <sheetFormatPr defaultRowHeight="15" x14ac:dyDescent="0.25"/>
  <cols>
    <col min="1" max="1" width="24" bestFit="1" customWidth="1"/>
    <col min="2" max="2" width="16.5703125" bestFit="1" customWidth="1"/>
    <col min="3" max="3" width="18" bestFit="1" customWidth="1"/>
    <col min="4" max="4" width="11.28515625" bestFit="1" customWidth="1"/>
    <col min="5" max="5" width="90" bestFit="1" customWidth="1"/>
    <col min="6" max="6" width="3" customWidth="1"/>
    <col min="7" max="7" width="10.5703125" bestFit="1" customWidth="1"/>
    <col min="8" max="8" width="12" bestFit="1" customWidth="1"/>
    <col min="9" max="9" width="15.42578125" customWidth="1"/>
    <col min="12" max="12" width="13" bestFit="1" customWidth="1"/>
  </cols>
  <sheetData>
    <row r="1" spans="1:9" s="1" customFormat="1" ht="30" x14ac:dyDescent="0.25">
      <c r="A1" s="48" t="s">
        <v>0</v>
      </c>
      <c r="B1" s="48"/>
      <c r="C1" s="48"/>
      <c r="D1" s="48"/>
      <c r="E1"/>
      <c r="G1" s="2" t="s">
        <v>1</v>
      </c>
      <c r="H1" s="3" t="s">
        <v>50</v>
      </c>
      <c r="I1" s="3" t="s">
        <v>51</v>
      </c>
    </row>
    <row r="2" spans="1:9" x14ac:dyDescent="0.25">
      <c r="A2" s="4"/>
      <c r="B2" s="4"/>
      <c r="C2" s="4"/>
      <c r="D2" s="1"/>
      <c r="G2" s="5">
        <v>1</v>
      </c>
      <c r="H2" s="6">
        <v>64990</v>
      </c>
      <c r="I2" s="5" t="s">
        <v>2</v>
      </c>
    </row>
    <row r="3" spans="1:9" x14ac:dyDescent="0.25">
      <c r="A3" s="7" t="s">
        <v>3</v>
      </c>
      <c r="B3" s="8">
        <v>37000</v>
      </c>
      <c r="C3" s="4"/>
      <c r="D3" s="1"/>
      <c r="E3" s="9" t="s">
        <v>4</v>
      </c>
      <c r="G3" s="5">
        <v>2</v>
      </c>
      <c r="H3" s="6">
        <v>70027</v>
      </c>
      <c r="I3" s="5" t="s">
        <v>5</v>
      </c>
    </row>
    <row r="4" spans="1:9" s="11" customFormat="1" x14ac:dyDescent="0.25">
      <c r="A4" s="7" t="s">
        <v>6</v>
      </c>
      <c r="B4" s="10">
        <v>12</v>
      </c>
      <c r="C4" s="4"/>
      <c r="D4" s="1"/>
      <c r="E4" s="9" t="s">
        <v>7</v>
      </c>
      <c r="G4" s="5">
        <v>3</v>
      </c>
      <c r="H4" s="6">
        <v>75454</v>
      </c>
      <c r="I4" s="5" t="s">
        <v>8</v>
      </c>
    </row>
    <row r="5" spans="1:9" x14ac:dyDescent="0.25">
      <c r="A5" s="7" t="s">
        <v>9</v>
      </c>
      <c r="B5" s="12">
        <v>3</v>
      </c>
      <c r="C5" s="7" t="s">
        <v>10</v>
      </c>
      <c r="D5" s="13" t="s">
        <v>11</v>
      </c>
      <c r="E5" s="14" t="s">
        <v>12</v>
      </c>
      <c r="G5" s="5">
        <v>4</v>
      </c>
      <c r="H5" s="6">
        <v>81302</v>
      </c>
      <c r="I5" s="5" t="s">
        <v>13</v>
      </c>
    </row>
    <row r="6" spans="1:9" x14ac:dyDescent="0.25">
      <c r="A6" s="7" t="s">
        <v>14</v>
      </c>
      <c r="B6" s="15">
        <f>LOOKUP(B5,G1:H7,H1:H7)</f>
        <v>75454</v>
      </c>
      <c r="C6" s="16">
        <f>B6*0.5</f>
        <v>37727</v>
      </c>
      <c r="D6" s="17">
        <f>C6/B4</f>
        <v>3143.9166666666665</v>
      </c>
      <c r="E6" s="18" t="s">
        <v>15</v>
      </c>
      <c r="G6" s="5">
        <v>5</v>
      </c>
      <c r="H6" s="6">
        <v>87603</v>
      </c>
      <c r="I6" s="5" t="s">
        <v>16</v>
      </c>
    </row>
    <row r="7" spans="1:9" s="1" customFormat="1" x14ac:dyDescent="0.25">
      <c r="A7" s="4"/>
      <c r="B7" s="4"/>
      <c r="C7" s="4"/>
      <c r="E7"/>
      <c r="G7" s="5">
        <v>6</v>
      </c>
      <c r="H7" s="6">
        <v>94392</v>
      </c>
      <c r="I7" s="5" t="s">
        <v>17</v>
      </c>
    </row>
    <row r="8" spans="1:9" s="21" customFormat="1" x14ac:dyDescent="0.25">
      <c r="A8" s="4"/>
      <c r="B8" s="4"/>
      <c r="C8" s="4"/>
      <c r="D8" s="1"/>
      <c r="E8"/>
      <c r="F8" s="19"/>
      <c r="G8" s="20"/>
      <c r="H8" s="20"/>
      <c r="I8" s="20"/>
    </row>
    <row r="9" spans="1:9" x14ac:dyDescent="0.25">
      <c r="F9" s="19"/>
      <c r="G9" s="20"/>
      <c r="H9" s="20"/>
      <c r="I9" s="20"/>
    </row>
    <row r="10" spans="1:9" x14ac:dyDescent="0.25">
      <c r="A10" s="49" t="s">
        <v>18</v>
      </c>
      <c r="B10" s="49"/>
      <c r="C10" s="49"/>
      <c r="D10" s="1"/>
      <c r="E10" s="1"/>
      <c r="F10" s="19"/>
      <c r="G10" s="20"/>
      <c r="H10" s="20"/>
      <c r="I10" s="20"/>
    </row>
    <row r="11" spans="1:9" s="20" customFormat="1" x14ac:dyDescent="0.25">
      <c r="A11" s="52" t="s">
        <v>19</v>
      </c>
      <c r="B11" s="22" t="s">
        <v>48</v>
      </c>
      <c r="C11" s="23" t="s">
        <v>47</v>
      </c>
      <c r="D11" s="24"/>
      <c r="E11" s="24"/>
      <c r="F11" s="19"/>
    </row>
    <row r="12" spans="1:9" s="20" customFormat="1" hidden="1" x14ac:dyDescent="0.25">
      <c r="A12" s="25" t="s">
        <v>20</v>
      </c>
      <c r="B12" s="26">
        <f>B26/(B6/B4)</f>
        <v>0.49036499059029348</v>
      </c>
      <c r="C12" s="26">
        <f>C27/(B6/B4)</f>
        <v>9.6999999999999881E-3</v>
      </c>
      <c r="F12" s="19"/>
    </row>
    <row r="13" spans="1:9" s="20" customFormat="1" x14ac:dyDescent="0.25">
      <c r="A13" s="25" t="s">
        <v>20</v>
      </c>
      <c r="B13" s="46">
        <f>TRUNC(B12,4)</f>
        <v>0.49030000000000001</v>
      </c>
      <c r="C13" s="46">
        <f>0.5-B13</f>
        <v>9.6999999999999864E-3</v>
      </c>
      <c r="E13" s="47" t="s">
        <v>46</v>
      </c>
      <c r="F13" s="19"/>
    </row>
    <row r="14" spans="1:9" s="20" customFormat="1" x14ac:dyDescent="0.25">
      <c r="A14" s="25" t="s">
        <v>21</v>
      </c>
      <c r="B14" s="27" t="s">
        <v>22</v>
      </c>
      <c r="C14" s="28" t="s">
        <v>22</v>
      </c>
      <c r="F14" s="19"/>
    </row>
    <row r="15" spans="1:9" s="20" customFormat="1" x14ac:dyDescent="0.25">
      <c r="A15" s="25" t="s">
        <v>23</v>
      </c>
      <c r="B15" s="29" t="str">
        <f>LOOKUP(B5,G1:I7,I1:I7)</f>
        <v>TF3</v>
      </c>
      <c r="C15" s="30">
        <v>1</v>
      </c>
      <c r="E15" s="31" t="s">
        <v>24</v>
      </c>
      <c r="F15" s="32"/>
    </row>
    <row r="16" spans="1:9" s="20" customFormat="1" x14ac:dyDescent="0.25">
      <c r="A16" s="25" t="s">
        <v>25</v>
      </c>
      <c r="B16" s="27" t="s">
        <v>26</v>
      </c>
      <c r="C16" s="27" t="s">
        <v>26</v>
      </c>
      <c r="F16" s="19"/>
    </row>
    <row r="17" spans="1:9" s="20" customFormat="1" x14ac:dyDescent="0.25">
      <c r="A17" s="25" t="s">
        <v>27</v>
      </c>
      <c r="B17" s="27" t="s">
        <v>26</v>
      </c>
      <c r="C17" s="27" t="s">
        <v>26</v>
      </c>
      <c r="F17" s="19"/>
    </row>
    <row r="18" spans="1:9" s="20" customFormat="1" x14ac:dyDescent="0.25">
      <c r="A18" s="25" t="s">
        <v>28</v>
      </c>
      <c r="B18" s="27" t="s">
        <v>26</v>
      </c>
      <c r="C18" s="27" t="s">
        <v>26</v>
      </c>
    </row>
    <row r="19" spans="1:9" s="36" customFormat="1" x14ac:dyDescent="0.25">
      <c r="A19" s="33" t="s">
        <v>29</v>
      </c>
      <c r="B19" s="34" t="s">
        <v>30</v>
      </c>
      <c r="C19" s="35" t="s">
        <v>30</v>
      </c>
      <c r="F19" s="18"/>
      <c r="G19" s="18"/>
      <c r="H19" s="18"/>
      <c r="I19" s="18"/>
    </row>
    <row r="20" spans="1:9" s="20" customFormat="1" x14ac:dyDescent="0.25">
      <c r="A20" s="25" t="s">
        <v>31</v>
      </c>
      <c r="B20" s="28" t="s">
        <v>26</v>
      </c>
      <c r="C20" s="28" t="s">
        <v>26</v>
      </c>
      <c r="F20"/>
      <c r="G20"/>
      <c r="H20"/>
      <c r="I20"/>
    </row>
    <row r="21" spans="1:9" s="20" customFormat="1" x14ac:dyDescent="0.25">
      <c r="A21" s="50" t="s">
        <v>32</v>
      </c>
      <c r="B21" s="50"/>
      <c r="C21" s="50"/>
      <c r="F21"/>
      <c r="G21"/>
      <c r="H21"/>
      <c r="I21"/>
    </row>
    <row r="22" spans="1:9" s="20" customFormat="1" x14ac:dyDescent="0.25">
      <c r="A22" s="25" t="s">
        <v>33</v>
      </c>
      <c r="B22" s="27" t="s">
        <v>26</v>
      </c>
      <c r="C22" s="27" t="s">
        <v>26</v>
      </c>
      <c r="F22"/>
      <c r="G22"/>
      <c r="H22"/>
      <c r="I22"/>
    </row>
    <row r="23" spans="1:9" s="20" customFormat="1" x14ac:dyDescent="0.25">
      <c r="A23" s="25" t="s">
        <v>34</v>
      </c>
      <c r="B23" s="27" t="s">
        <v>26</v>
      </c>
      <c r="C23" s="27" t="s">
        <v>26</v>
      </c>
      <c r="F23"/>
      <c r="G23"/>
      <c r="H23"/>
      <c r="I23"/>
    </row>
    <row r="24" spans="1:9" s="20" customFormat="1" x14ac:dyDescent="0.25">
      <c r="A24" s="25" t="s">
        <v>35</v>
      </c>
      <c r="B24" s="27" t="s">
        <v>36</v>
      </c>
      <c r="C24" s="37">
        <f>B5</f>
        <v>3</v>
      </c>
      <c r="E24" s="38" t="s">
        <v>49</v>
      </c>
      <c r="F24"/>
      <c r="G24"/>
      <c r="H24"/>
      <c r="I24"/>
    </row>
    <row r="25" spans="1:9" s="20" customFormat="1" x14ac:dyDescent="0.25">
      <c r="A25" s="25" t="s">
        <v>37</v>
      </c>
      <c r="B25" s="39" t="s">
        <v>38</v>
      </c>
      <c r="C25" s="27" t="s">
        <v>39</v>
      </c>
      <c r="E25" s="40" t="s">
        <v>40</v>
      </c>
      <c r="F25"/>
      <c r="G25"/>
      <c r="H25"/>
      <c r="I25"/>
    </row>
    <row r="26" spans="1:9" x14ac:dyDescent="0.25">
      <c r="A26" s="5" t="s">
        <v>41</v>
      </c>
      <c r="B26" s="41">
        <f>B3/B4</f>
        <v>3083.3333333333335</v>
      </c>
      <c r="C26" s="42">
        <f>B6</f>
        <v>75454</v>
      </c>
      <c r="E26" s="43" t="s">
        <v>42</v>
      </c>
    </row>
    <row r="27" spans="1:9" s="18" customFormat="1" x14ac:dyDescent="0.25">
      <c r="A27" s="44" t="s">
        <v>43</v>
      </c>
      <c r="B27" s="44" t="s">
        <v>36</v>
      </c>
      <c r="C27" s="45">
        <f>(C13*B6)/12</f>
        <v>60.991983333333252</v>
      </c>
    </row>
    <row r="31" spans="1:9" ht="39.75" customHeight="1" x14ac:dyDescent="0.25">
      <c r="A31" s="51" t="s">
        <v>44</v>
      </c>
      <c r="B31" s="51"/>
      <c r="C31" s="51"/>
      <c r="D31" s="51"/>
      <c r="E31" s="51"/>
    </row>
    <row r="33" spans="1:5" ht="36.75" customHeight="1" x14ac:dyDescent="0.25">
      <c r="A33" s="51" t="s">
        <v>45</v>
      </c>
      <c r="B33" s="51"/>
      <c r="C33" s="51"/>
      <c r="D33" s="51"/>
      <c r="E33" s="51"/>
    </row>
  </sheetData>
  <mergeCells count="5">
    <mergeCell ref="A1:D1"/>
    <mergeCell ref="A10:C10"/>
    <mergeCell ref="A21:C21"/>
    <mergeCell ref="A31:E31"/>
    <mergeCell ref="A33:E33"/>
  </mergeCells>
  <dataValidations count="1">
    <dataValidation type="whole" allowBlank="1" showInputMessage="1" showErrorMessage="1" sqref="B5" xr:uid="{A3737BF5-83EB-48B4-81A6-57369F924B08}">
      <formula1>1</formula1>
      <formula2>6</formula2>
    </dataValidation>
  </dataValidations>
  <pageMargins left="0.7" right="0.7" top="0.75" bottom="0.75" header="0.3" footer="0.3"/>
  <pageSetup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 10_01_2023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Rhiannon Parisse</dc:creator>
  <cp:lastModifiedBy>Rhiannon Parisse</cp:lastModifiedBy>
  <dcterms:created xsi:type="dcterms:W3CDTF">2023-12-16T00:29:40Z</dcterms:created>
  <dcterms:modified xsi:type="dcterms:W3CDTF">2024-04-04T19:39:47Z</dcterms:modified>
</cp:coreProperties>
</file>